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ilha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<sst xmlns="http://schemas.openxmlformats.org/spreadsheetml/2006/main" count="93" uniqueCount="83">
  <si>
    <t xml:space="preserve">ÓRGÃO/SECRETARIA</t>
  </si>
  <si>
    <t xml:space="preserve">SECRETARIA MUNICIPAL DE POLITICAS PUBLICAS PARA AS MULHERES / SEMUL</t>
  </si>
  <si>
    <t xml:space="preserve">NÚMERO DO CONTRATO</t>
  </si>
  <si>
    <t xml:space="preserve">OBJETO</t>
  </si>
  <si>
    <t xml:space="preserve">CONTRATANTE</t>
  </si>
  <si>
    <t xml:space="preserve">PERÍODO DA EXECUÇÃO</t>
  </si>
  <si>
    <t xml:space="preserve">VALOR PAGO</t>
  </si>
  <si>
    <t xml:space="preserve">SALDO A PAGAR</t>
  </si>
  <si>
    <t xml:space="preserve">META ALCANÇADA  (%)</t>
  </si>
  <si>
    <t xml:space="preserve">SITUAÇÃO DA PRESTAÇÃO DE CONTAS</t>
  </si>
  <si>
    <t xml:space="preserve">OBSERVAÇÃO</t>
  </si>
  <si>
    <t xml:space="preserve">INÍCIO</t>
  </si>
  <si>
    <t xml:space="preserve">TÉRMINO</t>
  </si>
  <si>
    <t xml:space="preserve">07/2020 </t>
  </si>
  <si>
    <r>
      <rPr>
        <sz val="12"/>
        <rFont val="Calibri"/>
        <family val="1"/>
        <charset val="1"/>
      </rPr>
      <t xml:space="preserve">Contratação de empresa especializada nos </t>
    </r>
    <r>
      <rPr>
        <sz val="12"/>
        <color rgb="FF000000"/>
        <rFont val="Calibri"/>
        <family val="1"/>
        <charset val="1"/>
      </rPr>
      <t xml:space="preserve">serviços de manutenção preventiva e corretiva em aparelhos de ar-condicionado.</t>
    </r>
  </si>
  <si>
    <t xml:space="preserve">Steel Empreendimentos e Serviços Eireli</t>
  </si>
  <si>
    <t xml:space="preserve">32/2020</t>
  </si>
  <si>
    <t xml:space="preserve">Locação de imóvel onde funciona o Programa Casa Abrigo Clara Camarão.</t>
  </si>
  <si>
    <t xml:space="preserve">Lucinete de Souza Jales</t>
  </si>
  <si>
    <t xml:space="preserve">33/2020</t>
  </si>
  <si>
    <t xml:space="preserve">Contração de empresa especializada na locação de ar-condicionado.</t>
  </si>
  <si>
    <t xml:space="preserve">36/2020</t>
  </si>
  <si>
    <t xml:space="preserve">Contratação de serviços de vigilância armada</t>
  </si>
  <si>
    <t xml:space="preserve">RN Segurança Ltda</t>
  </si>
  <si>
    <t xml:space="preserve">Estará sendo providenciado o aditivo para 2025</t>
  </si>
  <si>
    <t xml:space="preserve">02/2021</t>
  </si>
  <si>
    <t xml:space="preserve">Contratação de empresa especializada em prestação de serviços de segurança eletrônica</t>
  </si>
  <si>
    <t xml:space="preserve">Audaz Sistemas Eletrônicos de Segurança Ltda</t>
  </si>
  <si>
    <t xml:space="preserve">02/2024</t>
  </si>
  <si>
    <t xml:space="preserve">Aquisição de gêneros alimentícios (pães e bolos)</t>
  </si>
  <si>
    <t xml:space="preserve">Amarante Comércio de Alimentos Ltda</t>
  </si>
  <si>
    <t xml:space="preserve">03/2024</t>
  </si>
  <si>
    <t xml:space="preserve">Aquisição de gêneros alimentícios (polpas e frutas)</t>
  </si>
  <si>
    <t xml:space="preserve">L P Mendonça Sobrinho</t>
  </si>
  <si>
    <t xml:space="preserve">05/2024</t>
  </si>
  <si>
    <t xml:space="preserve">prestação de serviço de água e esgotamento sanitário - CAERN</t>
  </si>
  <si>
    <t xml:space="preserve">Caern</t>
  </si>
  <si>
    <t xml:space="preserve">07/2024</t>
  </si>
  <si>
    <t xml:space="preserve">Prestação de serviço de fornecimento de passagens aéreas nacionais compreendendo a reserva, emissão, marcação e entrega dos bilhetes de passagens disponibilidade de marcação via web</t>
  </si>
  <si>
    <t xml:space="preserve">Cerrado Viagens</t>
  </si>
  <si>
    <t xml:space="preserve">03/042024</t>
  </si>
  <si>
    <t xml:space="preserve">08/2024</t>
  </si>
  <si>
    <t xml:space="preserve">Contratação de Empresas Especializadas na Prestação Serviço de Mão de Obra Terceirizada</t>
  </si>
  <si>
    <t xml:space="preserve">Clarear Comérci e Serviços de Mão de Obra Ltda</t>
  </si>
  <si>
    <t xml:space="preserve">30/042024</t>
  </si>
  <si>
    <t xml:space="preserve">09/2024</t>
  </si>
  <si>
    <t xml:space="preserve">Termo de Contrato de aquisição gradual de gêneros alimentícios perecíveis</t>
  </si>
  <si>
    <t xml:space="preserve">M C da Silva</t>
  </si>
  <si>
    <t xml:space="preserve">Contrato de Gestão Unificada e Prestação de Serviço de Fornecimento de Energia Elétrica</t>
  </si>
  <si>
    <t xml:space="preserve">Cosern</t>
  </si>
  <si>
    <t xml:space="preserve">10/2024</t>
  </si>
  <si>
    <t xml:space="preserve">Termo de Contrato de aquisição gradual de gêneros alimentícios perecíveis.</t>
  </si>
  <si>
    <t xml:space="preserve">Suprinor Suprimentos do Nordeste Ltda</t>
  </si>
  <si>
    <t xml:space="preserve">14/2024</t>
  </si>
  <si>
    <t xml:space="preserve">Termo de contratação de mão de obra</t>
  </si>
  <si>
    <t xml:space="preserve">JMT Serviços de Locação de mão de obra</t>
  </si>
  <si>
    <t xml:space="preserve">15/2024</t>
  </si>
  <si>
    <t xml:space="preserve">Prestação de serviço de Locação de mão de obra Terceirizada</t>
  </si>
  <si>
    <t xml:space="preserve">-</t>
  </si>
  <si>
    <t xml:space="preserve">16/2024</t>
  </si>
  <si>
    <t xml:space="preserve">Fornecimento de lanche</t>
  </si>
  <si>
    <t xml:space="preserve">P J Refeições Coletivas Ltda</t>
  </si>
  <si>
    <t xml:space="preserve">17/2024</t>
  </si>
  <si>
    <t xml:space="preserve">Aquisição, sob demanda, de Gás Liquefeito de Petróleo tipo GLP</t>
  </si>
  <si>
    <t xml:space="preserve">L&amp;M Comércio de Gás Ltda</t>
  </si>
  <si>
    <t xml:space="preserve">18/2024</t>
  </si>
  <si>
    <t xml:space="preserve">Aquisição de material de consumo através de Ata de Registro de Preços.</t>
  </si>
  <si>
    <t xml:space="preserve">L M Servgráfica e Copiadora Ltda ME</t>
  </si>
  <si>
    <t xml:space="preserve">19/2024</t>
  </si>
  <si>
    <t xml:space="preserve">Locação de impressoras</t>
  </si>
  <si>
    <t xml:space="preserve">Impressione Soluções em Cópias e Impressos Ltda</t>
  </si>
  <si>
    <t xml:space="preserve">Em andamento para assinatura do contrato  10800,00</t>
  </si>
  <si>
    <t xml:space="preserve">20/2024</t>
  </si>
  <si>
    <t xml:space="preserve">Locação de imóvel onde funciona o Centro de Referência Elizabeth nasser - CREN.</t>
  </si>
  <si>
    <t xml:space="preserve">Movetech Comércio</t>
  </si>
  <si>
    <t xml:space="preserve">21/2024</t>
  </si>
  <si>
    <t xml:space="preserve">Contratação de empresa para aquisição de água mineral.</t>
  </si>
  <si>
    <t xml:space="preserve">Poly Gás</t>
  </si>
  <si>
    <t xml:space="preserve">a empenhar</t>
  </si>
  <si>
    <t xml:space="preserve">OBS; DESPESAS PREVISTAS ATE 31/12/2024</t>
  </si>
  <si>
    <r>
      <rPr>
        <b val="true"/>
        <sz val="11"/>
        <color theme="1"/>
        <rFont val="Calibri"/>
        <family val="2"/>
        <charset val="1"/>
      </rPr>
      <t xml:space="preserve">Nota 1:</t>
    </r>
    <r>
      <rPr>
        <sz val="11"/>
        <color theme="1"/>
        <rFont val="Calibri"/>
        <family val="2"/>
        <charset val="1"/>
      </rPr>
      <t xml:space="preserve"> Caso o órgão possua alguma contratação que por algum motivo esteja sem cobertura contratal, é para preencher os campos objeto, fonte de recurso e saldo a pagar</t>
    </r>
  </si>
  <si>
    <r>
      <rPr>
        <b val="true"/>
        <sz val="11"/>
        <color theme="1"/>
        <rFont val="Calibri"/>
        <family val="2"/>
        <charset val="1"/>
      </rPr>
      <t xml:space="preserve">Nota 2:</t>
    </r>
    <r>
      <rPr>
        <sz val="11"/>
        <color theme="1"/>
        <rFont val="Calibri"/>
        <family val="2"/>
        <charset val="1"/>
      </rPr>
      <t xml:space="preserve"> O campo observação será preenchido quando o compromisso financeiro estiver sem cobertura contratual. Nesse caso é para informar o número do processo do pagamento, bem como se já há processo licitatório em andamento (indicar o número do processo, se for o caso).</t>
    </r>
  </si>
  <si>
    <r>
      <rPr>
        <b val="true"/>
        <sz val="11"/>
        <color theme="1"/>
        <rFont val="Calibri"/>
        <family val="2"/>
        <charset val="1"/>
      </rPr>
      <t xml:space="preserve">Nota 3:</t>
    </r>
    <r>
      <rPr>
        <sz val="11"/>
        <color theme="1"/>
        <rFont val="Calibri"/>
        <family val="2"/>
        <charset val="1"/>
      </rPr>
      <t xml:space="preserve"> A fim de facilitar a disposição das informações, as unidades devem segregar na planilha os compromissos que possuem cobertural contratual e os que não possuem, se for o caso.</t>
    </r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</si>
</sst>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"/>
    <numFmt numFmtId="166" formatCode="#,##0.00"/>
  </numFmts>
  <fonts count="10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1"/>
    </font>
    <font>
      <b val="true"/>
      <sz val="12"/>
      <color theme="1"/>
      <name val="Calibri"/>
      <family val="2"/>
      <charset val="1"/>
    </font>
    <font>
      <sz val="12"/>
      <color theme="1"/>
      <name val="Calibri"/>
      <family val="2"/>
      <charset val="1"/>
    </font>
    <font>
      <sz val="12"/>
      <name val="Calibri"/>
      <family val="1"/>
      <charset val="1"/>
    </font>
    <font>
      <sz val="12"/>
      <color rgb="FF000000"/>
      <name val="Calibri"/>
      <family val="1"/>
      <charset val="1"/>
    </font>
    <font>
      <sz val="12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5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2" xfId="0" applyFont="fals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3" xfId="0" applyFont="fals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" fillId="0" borderId="4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6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6" fillId="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left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Tema do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2:J1048576"/>
  <sheetViews>
    <sheetView showFormulas="false" showGridLines="true" showRowColHeaders="true" showZeros="true" rightToLeft="false" tabSelected="true" showOutlineSymbols="true" defaultGridColor="true" view="normal" topLeftCell="A19" colorId="64" zoomScale="86" zoomScaleNormal="86" zoomScalePageLayoutView="100" workbookViewId="0">
      <selection pane="topLeft" activeCell="J35" activeCellId="0" sqref="J35"/>
    </sheetView>
  </sheetViews>
  <sheetFormatPr defaultColWidth="9.109375" defaultRowHeight="14.25" zeroHeight="false" outlineLevelRow="0" outlineLevelCol="0"/>
  <cols>
    <col collapsed="false" customWidth="true" hidden="false" outlineLevel="0" max="1" min="1" style="1" width="20"/>
    <col collapsed="false" customWidth="true" hidden="false" outlineLevel="0" max="3" min="2" style="1" width="31.56"/>
    <col collapsed="false" customWidth="true" hidden="false" outlineLevel="0" max="4" min="4" style="1" width="14.88"/>
    <col collapsed="false" customWidth="true" hidden="false" outlineLevel="0" max="5" min="5" style="1" width="14"/>
    <col collapsed="false" customWidth="true" hidden="false" outlineLevel="0" max="8" min="6" style="1" width="20.56"/>
    <col collapsed="false" customWidth="true" hidden="false" outlineLevel="0" max="9" min="9" style="1" width="24.33"/>
    <col collapsed="false" customWidth="true" hidden="false" outlineLevel="0" max="10" min="10" style="1" width="19.56"/>
    <col collapsed="false" customWidth="false" hidden="false" outlineLevel="0" max="16384" min="11" style="1" width="9.11"/>
  </cols>
  <sheetData>
    <row r="2" customFormat="false" ht="17" hidden="false" customHeight="true" outlineLevel="0" collapsed="false">
      <c r="A2" s="2" t="s">
        <v>0</v>
      </c>
      <c r="B2" s="2"/>
      <c r="C2" s="3" t="s">
        <v>1</v>
      </c>
      <c r="D2" s="3"/>
      <c r="E2" s="3"/>
      <c r="F2" s="3"/>
      <c r="G2" s="3"/>
      <c r="H2" s="4"/>
      <c r="I2" s="4"/>
      <c r="J2" s="5"/>
    </row>
    <row r="4" customFormat="false" ht="30" hidden="false" customHeight="true" outlineLevel="0" collapsed="false">
      <c r="A4" s="6" t="s">
        <v>2</v>
      </c>
      <c r="B4" s="6" t="s">
        <v>3</v>
      </c>
      <c r="C4" s="6" t="s">
        <v>4</v>
      </c>
      <c r="D4" s="6" t="s">
        <v>5</v>
      </c>
      <c r="E4" s="6"/>
      <c r="F4" s="7" t="s">
        <v>6</v>
      </c>
      <c r="G4" s="7" t="s">
        <v>7</v>
      </c>
      <c r="H4" s="7" t="s">
        <v>8</v>
      </c>
      <c r="I4" s="7" t="s">
        <v>9</v>
      </c>
      <c r="J4" s="7" t="s">
        <v>10</v>
      </c>
    </row>
    <row r="5" customFormat="false" ht="44.25" hidden="false" customHeight="true" outlineLevel="0" collapsed="false">
      <c r="A5" s="6"/>
      <c r="B5" s="6"/>
      <c r="C5" s="6"/>
      <c r="D5" s="6" t="s">
        <v>11</v>
      </c>
      <c r="E5" s="6" t="s">
        <v>12</v>
      </c>
      <c r="F5" s="7"/>
      <c r="G5" s="7"/>
      <c r="H5" s="7"/>
      <c r="I5" s="7"/>
      <c r="J5" s="7"/>
    </row>
    <row r="6" customFormat="false" ht="76.55" hidden="false" customHeight="true" outlineLevel="0" collapsed="false">
      <c r="A6" s="8" t="s">
        <v>13</v>
      </c>
      <c r="B6" s="9" t="s">
        <v>14</v>
      </c>
      <c r="C6" s="8" t="s">
        <v>15</v>
      </c>
      <c r="D6" s="10" t="n">
        <v>43936</v>
      </c>
      <c r="E6" s="10" t="n">
        <v>45761</v>
      </c>
      <c r="F6" s="11" t="n">
        <v>7921.46</v>
      </c>
      <c r="G6" s="12" t="n">
        <v>2424.94</v>
      </c>
      <c r="H6" s="12" t="n">
        <f aca="false">7921.46/10346.4*100</f>
        <v>76.5624758370061</v>
      </c>
      <c r="I6" s="13"/>
      <c r="J6" s="8"/>
    </row>
    <row r="7" customFormat="false" ht="56.7" hidden="false" customHeight="true" outlineLevel="0" collapsed="false">
      <c r="A7" s="14" t="s">
        <v>16</v>
      </c>
      <c r="B7" s="8" t="s">
        <v>17</v>
      </c>
      <c r="C7" s="8" t="s">
        <v>18</v>
      </c>
      <c r="D7" s="10" t="n">
        <v>44106</v>
      </c>
      <c r="E7" s="10" t="n">
        <v>45932</v>
      </c>
      <c r="F7" s="11" t="n">
        <v>4234</v>
      </c>
      <c r="G7" s="12" t="n">
        <v>8468</v>
      </c>
      <c r="H7" s="12" t="n">
        <f aca="false">4234/12702*100</f>
        <v>33.3333333333333</v>
      </c>
      <c r="I7" s="13"/>
      <c r="J7" s="15"/>
    </row>
    <row r="8" customFormat="false" ht="45.35" hidden="false" customHeight="true" outlineLevel="0" collapsed="false">
      <c r="A8" s="16" t="s">
        <v>19</v>
      </c>
      <c r="B8" s="17" t="s">
        <v>20</v>
      </c>
      <c r="C8" s="8" t="s">
        <v>15</v>
      </c>
      <c r="D8" s="10" t="n">
        <v>44113</v>
      </c>
      <c r="E8" s="10" t="n">
        <v>45939</v>
      </c>
      <c r="F8" s="11" t="n">
        <v>1491</v>
      </c>
      <c r="G8" s="12" t="n">
        <v>4260</v>
      </c>
      <c r="H8" s="12" t="n">
        <f aca="false">1491/5751*100</f>
        <v>25.9259259259259</v>
      </c>
      <c r="I8" s="13"/>
      <c r="J8" s="8"/>
    </row>
    <row r="9" customFormat="false" ht="37.3" hidden="false" customHeight="false" outlineLevel="0" collapsed="false">
      <c r="A9" s="14" t="s">
        <v>21</v>
      </c>
      <c r="B9" s="8" t="s">
        <v>22</v>
      </c>
      <c r="C9" s="8" t="s">
        <v>23</v>
      </c>
      <c r="D9" s="18" t="n">
        <v>44197</v>
      </c>
      <c r="E9" s="18" t="n">
        <v>45657</v>
      </c>
      <c r="F9" s="11" t="n">
        <v>225087.4</v>
      </c>
      <c r="G9" s="12" t="n">
        <v>45017.48</v>
      </c>
      <c r="H9" s="12" t="n">
        <f aca="false">225087.4/270104.88*100</f>
        <v>83.3333333333333</v>
      </c>
      <c r="I9" s="13"/>
      <c r="J9" s="15" t="s">
        <v>24</v>
      </c>
    </row>
    <row r="10" customFormat="false" ht="45.35" hidden="false" customHeight="true" outlineLevel="0" collapsed="false">
      <c r="A10" s="19" t="s">
        <v>25</v>
      </c>
      <c r="B10" s="17" t="s">
        <v>26</v>
      </c>
      <c r="C10" s="8" t="s">
        <v>27</v>
      </c>
      <c r="D10" s="10" t="n">
        <v>44265</v>
      </c>
      <c r="E10" s="10" t="n">
        <v>45726</v>
      </c>
      <c r="F10" s="11" t="n">
        <v>22557.33</v>
      </c>
      <c r="G10" s="12" t="n">
        <v>5884.92</v>
      </c>
      <c r="H10" s="12" t="n">
        <f aca="false">22557.33/28441.85*100</f>
        <v>79.3103472523764</v>
      </c>
      <c r="I10" s="13"/>
      <c r="J10" s="8"/>
    </row>
    <row r="11" customFormat="false" ht="34" hidden="false" customHeight="true" outlineLevel="0" collapsed="false">
      <c r="A11" s="8" t="s">
        <v>28</v>
      </c>
      <c r="B11" s="17" t="s">
        <v>29</v>
      </c>
      <c r="C11" s="8" t="s">
        <v>30</v>
      </c>
      <c r="D11" s="10" t="n">
        <v>45323</v>
      </c>
      <c r="E11" s="10" t="n">
        <v>45657</v>
      </c>
      <c r="F11" s="13" t="n">
        <v>826.53</v>
      </c>
      <c r="G11" s="12" t="n">
        <v>5737.89</v>
      </c>
      <c r="H11" s="12" t="n">
        <f aca="false">826.53/6564.42*100</f>
        <v>12.5910590730026</v>
      </c>
      <c r="I11" s="13"/>
      <c r="J11" s="8"/>
    </row>
    <row r="12" customFormat="false" ht="34" hidden="false" customHeight="true" outlineLevel="0" collapsed="false">
      <c r="A12" s="8" t="s">
        <v>31</v>
      </c>
      <c r="B12" s="17" t="s">
        <v>32</v>
      </c>
      <c r="C12" s="8" t="s">
        <v>33</v>
      </c>
      <c r="D12" s="10" t="n">
        <v>45323</v>
      </c>
      <c r="E12" s="10" t="n">
        <v>45657</v>
      </c>
      <c r="F12" s="13" t="n">
        <v>665.35</v>
      </c>
      <c r="G12" s="12" t="n">
        <v>407.8</v>
      </c>
      <c r="H12" s="12" t="n">
        <f aca="false">665.35/1073.15*100</f>
        <v>61.999720449145</v>
      </c>
      <c r="I12" s="13"/>
      <c r="J12" s="8"/>
    </row>
    <row r="13" customFormat="false" ht="34" hidden="false" customHeight="true" outlineLevel="0" collapsed="false">
      <c r="A13" s="8" t="s">
        <v>34</v>
      </c>
      <c r="B13" s="17" t="s">
        <v>35</v>
      </c>
      <c r="C13" s="8" t="s">
        <v>36</v>
      </c>
      <c r="D13" s="18" t="n">
        <v>45390</v>
      </c>
      <c r="E13" s="10" t="n">
        <v>45657</v>
      </c>
      <c r="F13" s="11" t="n">
        <v>8290.66</v>
      </c>
      <c r="G13" s="12" t="n">
        <v>3709.34</v>
      </c>
      <c r="H13" s="12" t="n">
        <f aca="false">8290.66/12000*100</f>
        <v>69.0888333333333</v>
      </c>
      <c r="I13" s="13"/>
      <c r="J13" s="15"/>
    </row>
    <row r="14" customFormat="false" ht="85.05" hidden="false" customHeight="true" outlineLevel="0" collapsed="false">
      <c r="A14" s="8" t="s">
        <v>37</v>
      </c>
      <c r="B14" s="17" t="s">
        <v>38</v>
      </c>
      <c r="C14" s="8" t="s">
        <v>39</v>
      </c>
      <c r="D14" s="13" t="s">
        <v>40</v>
      </c>
      <c r="E14" s="10" t="n">
        <v>45657</v>
      </c>
      <c r="F14" s="11" t="n">
        <v>4549.93</v>
      </c>
      <c r="G14" s="12" t="n">
        <v>13450.07</v>
      </c>
      <c r="H14" s="12" t="n">
        <f aca="false">4549.93/18000*100</f>
        <v>25.2773888888889</v>
      </c>
      <c r="I14" s="13"/>
      <c r="J14" s="15"/>
    </row>
    <row r="15" customFormat="false" ht="53.55" hidden="false" customHeight="true" outlineLevel="0" collapsed="false">
      <c r="A15" s="8" t="s">
        <v>41</v>
      </c>
      <c r="B15" s="17" t="s">
        <v>42</v>
      </c>
      <c r="C15" s="8" t="s">
        <v>43</v>
      </c>
      <c r="D15" s="13" t="s">
        <v>44</v>
      </c>
      <c r="E15" s="10" t="n">
        <v>45776</v>
      </c>
      <c r="F15" s="11" t="n">
        <v>23923.56</v>
      </c>
      <c r="G15" s="12" t="n">
        <v>106044.64</v>
      </c>
      <c r="H15" s="12" t="n">
        <f aca="false">23923.56/188165.72*100</f>
        <v>12.7140905367885</v>
      </c>
      <c r="I15" s="13"/>
      <c r="J15" s="8"/>
    </row>
    <row r="16" customFormat="false" ht="45.35" hidden="false" customHeight="true" outlineLevel="0" collapsed="false">
      <c r="A16" s="8" t="s">
        <v>45</v>
      </c>
      <c r="B16" s="17" t="s">
        <v>46</v>
      </c>
      <c r="C16" s="8" t="s">
        <v>47</v>
      </c>
      <c r="D16" s="10" t="n">
        <v>45323</v>
      </c>
      <c r="E16" s="10" t="n">
        <v>45657</v>
      </c>
      <c r="F16" s="13" t="n">
        <v>857.85</v>
      </c>
      <c r="G16" s="12" t="n">
        <v>19553.95</v>
      </c>
      <c r="H16" s="12" t="n">
        <f aca="false">857.85/20411.8*100</f>
        <v>4.20271607599526</v>
      </c>
      <c r="I16" s="13"/>
      <c r="J16" s="15"/>
    </row>
    <row r="17" customFormat="false" ht="45.35" hidden="false" customHeight="true" outlineLevel="0" collapsed="false">
      <c r="A17" s="13"/>
      <c r="B17" s="17" t="s">
        <v>48</v>
      </c>
      <c r="C17" s="8" t="s">
        <v>49</v>
      </c>
      <c r="D17" s="10" t="n">
        <v>45419</v>
      </c>
      <c r="E17" s="10" t="n">
        <v>45657</v>
      </c>
      <c r="F17" s="11" t="n">
        <v>28641.9</v>
      </c>
      <c r="G17" s="12" t="n">
        <v>17385.98</v>
      </c>
      <c r="H17" s="12" t="n">
        <f aca="false">28641.9/46027.95*100</f>
        <v>62.2271902181175</v>
      </c>
      <c r="I17" s="13"/>
      <c r="J17" s="15"/>
    </row>
    <row r="18" customFormat="false" ht="45.35" hidden="false" customHeight="true" outlineLevel="0" collapsed="false">
      <c r="A18" s="8" t="s">
        <v>50</v>
      </c>
      <c r="B18" s="17" t="s">
        <v>51</v>
      </c>
      <c r="C18" s="8" t="s">
        <v>52</v>
      </c>
      <c r="D18" s="10" t="n">
        <v>45468</v>
      </c>
      <c r="E18" s="10" t="n">
        <v>45657</v>
      </c>
      <c r="F18" s="11" t="n">
        <v>15703.21</v>
      </c>
      <c r="G18" s="12" t="n">
        <v>27322.35</v>
      </c>
      <c r="H18" s="12" t="n">
        <f aca="false">15703.21/43025.56*100</f>
        <v>36.4973982906905</v>
      </c>
      <c r="I18" s="13"/>
      <c r="J18" s="8"/>
    </row>
    <row r="19" customFormat="false" ht="34" hidden="false" customHeight="true" outlineLevel="0" collapsed="false">
      <c r="A19" s="8" t="s">
        <v>53</v>
      </c>
      <c r="B19" s="16" t="s">
        <v>54</v>
      </c>
      <c r="C19" s="8" t="s">
        <v>55</v>
      </c>
      <c r="D19" s="10" t="n">
        <v>45491</v>
      </c>
      <c r="E19" s="10" t="n">
        <v>45855</v>
      </c>
      <c r="F19" s="11" t="n">
        <v>32422.94</v>
      </c>
      <c r="G19" s="12" t="n">
        <v>48634.41</v>
      </c>
      <c r="H19" s="12" t="n">
        <f aca="false">32422.94/81057.35*100</f>
        <v>40</v>
      </c>
      <c r="I19" s="13"/>
      <c r="J19" s="8"/>
    </row>
    <row r="20" customFormat="false" ht="34" hidden="false" customHeight="true" outlineLevel="0" collapsed="false">
      <c r="A20" s="8" t="s">
        <v>56</v>
      </c>
      <c r="B20" s="17" t="s">
        <v>57</v>
      </c>
      <c r="C20" s="8" t="s">
        <v>43</v>
      </c>
      <c r="D20" s="10" t="n">
        <v>45505</v>
      </c>
      <c r="E20" s="10" t="n">
        <v>45870</v>
      </c>
      <c r="F20" s="11" t="n">
        <v>0</v>
      </c>
      <c r="G20" s="12" t="n">
        <v>226459.6</v>
      </c>
      <c r="H20" s="20" t="s">
        <v>58</v>
      </c>
      <c r="I20" s="13"/>
      <c r="J20" s="8"/>
    </row>
    <row r="21" customFormat="false" ht="28.35" hidden="false" customHeight="true" outlineLevel="0" collapsed="false">
      <c r="A21" s="8" t="s">
        <v>59</v>
      </c>
      <c r="B21" s="16" t="s">
        <v>60</v>
      </c>
      <c r="C21" s="8" t="s">
        <v>61</v>
      </c>
      <c r="D21" s="10" t="n">
        <v>45525</v>
      </c>
      <c r="E21" s="10" t="n">
        <v>45657</v>
      </c>
      <c r="F21" s="11" t="n">
        <v>16050</v>
      </c>
      <c r="G21" s="12" t="n">
        <v>18286</v>
      </c>
      <c r="H21" s="12" t="n">
        <f aca="false">16050/34336*100</f>
        <v>46.7439422180802</v>
      </c>
      <c r="I21" s="13"/>
      <c r="J21" s="21"/>
    </row>
    <row r="22" customFormat="false" ht="34" hidden="false" customHeight="true" outlineLevel="0" collapsed="false">
      <c r="A22" s="8" t="s">
        <v>62</v>
      </c>
      <c r="B22" s="17" t="s">
        <v>63</v>
      </c>
      <c r="C22" s="8" t="s">
        <v>64</v>
      </c>
      <c r="D22" s="10" t="n">
        <v>45567</v>
      </c>
      <c r="E22" s="10" t="n">
        <v>45657</v>
      </c>
      <c r="F22" s="11" t="s">
        <v>58</v>
      </c>
      <c r="G22" s="12" t="n">
        <v>3510</v>
      </c>
      <c r="H22" s="20" t="s">
        <v>58</v>
      </c>
      <c r="I22" s="13"/>
      <c r="J22" s="8"/>
    </row>
    <row r="23" customFormat="false" ht="45.35" hidden="false" customHeight="true" outlineLevel="0" collapsed="false">
      <c r="A23" s="8" t="s">
        <v>65</v>
      </c>
      <c r="B23" s="17" t="s">
        <v>66</v>
      </c>
      <c r="C23" s="8" t="s">
        <v>67</v>
      </c>
      <c r="D23" s="10" t="n">
        <v>45531</v>
      </c>
      <c r="E23" s="10" t="n">
        <v>45657</v>
      </c>
      <c r="F23" s="11" t="n">
        <v>9541.5</v>
      </c>
      <c r="G23" s="12" t="n">
        <v>16488.12</v>
      </c>
      <c r="H23" s="12" t="n">
        <f aca="false">9541.5/26389.62*100</f>
        <v>36.1562614391568</v>
      </c>
      <c r="I23" s="13"/>
      <c r="J23" s="8"/>
    </row>
    <row r="24" customFormat="false" ht="45.35" hidden="false" customHeight="true" outlineLevel="0" collapsed="false">
      <c r="A24" s="8" t="s">
        <v>68</v>
      </c>
      <c r="B24" s="8" t="s">
        <v>69</v>
      </c>
      <c r="C24" s="8" t="s">
        <v>70</v>
      </c>
      <c r="D24" s="10" t="s">
        <v>58</v>
      </c>
      <c r="E24" s="10" t="s">
        <v>58</v>
      </c>
      <c r="F24" s="11" t="s">
        <v>58</v>
      </c>
      <c r="G24" s="12" t="n">
        <v>10800</v>
      </c>
      <c r="H24" s="20" t="s">
        <v>58</v>
      </c>
      <c r="I24" s="13"/>
      <c r="J24" s="8" t="s">
        <v>71</v>
      </c>
    </row>
    <row r="25" customFormat="false" ht="51" hidden="false" customHeight="true" outlineLevel="0" collapsed="false">
      <c r="A25" s="8" t="s">
        <v>72</v>
      </c>
      <c r="B25" s="8" t="s">
        <v>73</v>
      </c>
      <c r="C25" s="8" t="s">
        <v>74</v>
      </c>
      <c r="D25" s="10" t="n">
        <v>45566</v>
      </c>
      <c r="E25" s="10" t="n">
        <v>45931</v>
      </c>
      <c r="F25" s="11" t="n">
        <v>0</v>
      </c>
      <c r="G25" s="12" t="n">
        <v>24000</v>
      </c>
      <c r="H25" s="20" t="s">
        <v>58</v>
      </c>
      <c r="I25" s="13"/>
      <c r="J25" s="21"/>
    </row>
    <row r="26" customFormat="false" ht="34" hidden="false" customHeight="true" outlineLevel="0" collapsed="false">
      <c r="A26" s="8" t="s">
        <v>75</v>
      </c>
      <c r="B26" s="8" t="s">
        <v>76</v>
      </c>
      <c r="C26" s="8" t="s">
        <v>77</v>
      </c>
      <c r="D26" s="10" t="n">
        <v>45601</v>
      </c>
      <c r="E26" s="10" t="n">
        <v>45657</v>
      </c>
      <c r="F26" s="11" t="n">
        <v>0</v>
      </c>
      <c r="G26" s="12" t="n">
        <v>490</v>
      </c>
      <c r="H26" s="20" t="s">
        <v>58</v>
      </c>
      <c r="I26" s="13"/>
      <c r="J26" s="8" t="s">
        <v>78</v>
      </c>
    </row>
    <row r="27" customFormat="false" ht="36.85" hidden="false" customHeight="true" outlineLevel="0" collapsed="false">
      <c r="A27" s="22"/>
      <c r="B27" s="22"/>
      <c r="C27" s="23" t="s">
        <v>79</v>
      </c>
      <c r="D27" s="22"/>
      <c r="E27" s="22"/>
      <c r="F27" s="24"/>
      <c r="G27" s="24"/>
      <c r="H27" s="25"/>
      <c r="I27" s="25"/>
      <c r="J27" s="23"/>
    </row>
    <row r="28" customFormat="false" ht="15" hidden="false" customHeight="false" outlineLevel="0" collapsed="false">
      <c r="A28" s="22"/>
      <c r="B28" s="22"/>
      <c r="C28" s="22"/>
      <c r="D28" s="22"/>
      <c r="E28" s="22"/>
      <c r="F28" s="24"/>
      <c r="G28" s="24"/>
      <c r="H28" s="25"/>
      <c r="I28" s="25"/>
      <c r="J28" s="23"/>
    </row>
    <row r="29" customFormat="false" ht="15" hidden="false" customHeight="false" outlineLevel="0" collapsed="false">
      <c r="A29" s="22"/>
      <c r="B29" s="22"/>
      <c r="C29" s="22"/>
      <c r="D29" s="22"/>
      <c r="E29" s="22"/>
      <c r="F29" s="24"/>
      <c r="G29" s="24"/>
      <c r="H29" s="25"/>
      <c r="I29" s="25"/>
      <c r="J29" s="23"/>
    </row>
    <row r="31" customFormat="false" ht="15" hidden="false" customHeight="true" outlineLevel="0" collapsed="false">
      <c r="A31" s="26" t="s">
        <v>80</v>
      </c>
      <c r="B31" s="26"/>
      <c r="C31" s="26"/>
      <c r="D31" s="26"/>
      <c r="E31" s="26"/>
      <c r="F31" s="26"/>
      <c r="G31" s="26"/>
      <c r="H31" s="26"/>
      <c r="I31" s="27"/>
    </row>
    <row r="32" customFormat="false" ht="30" hidden="false" customHeight="true" outlineLevel="0" collapsed="false">
      <c r="A32" s="26" t="s">
        <v>81</v>
      </c>
      <c r="B32" s="26"/>
      <c r="C32" s="26"/>
      <c r="D32" s="26"/>
      <c r="E32" s="26"/>
      <c r="F32" s="26"/>
      <c r="G32" s="26"/>
    </row>
    <row r="33" customFormat="false" ht="30" hidden="false" customHeight="true" outlineLevel="0" collapsed="false">
      <c r="A33" s="26" t="s">
        <v>82</v>
      </c>
      <c r="B33" s="26"/>
      <c r="C33" s="26"/>
      <c r="D33" s="26"/>
      <c r="E33" s="26"/>
      <c r="F33" s="26"/>
      <c r="G33" s="26"/>
    </row>
    <row r="34" customFormat="false" ht="15" hidden="false" customHeight="false" outlineLevel="0" collapsed="false">
      <c r="A34" s="28"/>
    </row>
    <row r="40" customFormat="false" ht="15" hidden="false" customHeight="false" outlineLevel="0" collapsed="false"/>
    <row r="41" customFormat="false" ht="15" hidden="false" customHeight="false" outlineLevel="0" collapsed="false"/>
    <row r="81" customFormat="false" ht="15" hidden="false" customHeight="false" outlineLevel="0" collapsed="false"/>
    <row r="82" customFormat="false" ht="15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4">
    <mergeCell ref="A2:B2"/>
    <mergeCell ref="C2:G2"/>
    <mergeCell ref="A4:A5"/>
    <mergeCell ref="B4:B5"/>
    <mergeCell ref="C4:C5"/>
    <mergeCell ref="D4:E4"/>
    <mergeCell ref="F4:F5"/>
    <mergeCell ref="G4:G5"/>
    <mergeCell ref="H4:H5"/>
    <mergeCell ref="I4:I5"/>
    <mergeCell ref="J4:J5"/>
    <mergeCell ref="A31:H31"/>
    <mergeCell ref="A32:G32"/>
    <mergeCell ref="A33:G33"/>
  </mergeCells>
  <printOptions headings="false" gridLines="false" gridLinesSet="true" horizontalCentered="true" verticalCentered="false"/>
  <pageMargins left="0.511805555555556" right="0.511805555555556" top="0.7875" bottom="0.7875" header="0.511811023622047" footer="0.511811023622047"/>
  <pageSetup paperSize="9" scale="63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LibreOffice/24.8.3.2$Windows_X86_64 LibreOffice_project/48a6bac9e7e268aeb4c3483fcf825c94556d9f92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2024-11-19T15:09:17Z</dcterms:created>
  <dc:creator>Douglifan Queiroz de Oliveira</dc:creator>
  <dc:description/>
  <dc:language>pt-BR</dc:language>
  <cp:lastModifiedBy/>
  <cp:lastPrinted>2024-11-29T17:11:15Z</cp:lastPrinted>
  <dcterms:modified xsi:type="dcterms:W3CDTF">2024-11-29T17:56:17Z</dcterms:modified>
  <cp:revision>14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